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<sst xmlns="http://schemas.openxmlformats.org/spreadsheetml/2006/main" count="162" uniqueCount="89">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</sst>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35467671</v>
      </c>
      <c r="E10" s="14">
        <f t="shared" si="0"/>
        <v>175712.83999999968</v>
      </c>
      <c r="F10" s="14">
        <f t="shared" si="0"/>
        <v>35643383.84</v>
      </c>
      <c r="G10" s="14">
        <f t="shared" si="0"/>
        <v>34652775.699999996</v>
      </c>
      <c r="H10" s="14">
        <f t="shared" si="0"/>
        <v>33427509</v>
      </c>
      <c r="I10" s="14">
        <f t="shared" si="0"/>
        <v>990608.1400000007</v>
      </c>
    </row>
    <row r="11" spans="2:9" ht="12.75">
      <c r="B11" s="3" t="s">
        <v>12</v>
      </c>
      <c r="C11" s="9"/>
      <c r="D11" s="15">
        <f aca="true" t="shared" si="1" ref="D11:I11">SUM(D12:D18)</f>
        <v>30637474</v>
      </c>
      <c r="E11" s="15">
        <f t="shared" si="1"/>
        <v>-1375624</v>
      </c>
      <c r="F11" s="15">
        <f t="shared" si="1"/>
        <v>29261850</v>
      </c>
      <c r="G11" s="15">
        <f t="shared" si="1"/>
        <v>28779565.669999998</v>
      </c>
      <c r="H11" s="15">
        <f t="shared" si="1"/>
        <v>28779565.669999998</v>
      </c>
      <c r="I11" s="15">
        <f t="shared" si="1"/>
        <v>482284.330000001</v>
      </c>
    </row>
    <row r="12" spans="2:9" ht="12.75">
      <c r="B12" s="13" t="s">
        <v>13</v>
      </c>
      <c r="C12" s="11"/>
      <c r="D12" s="15">
        <v>19773456</v>
      </c>
      <c r="E12" s="16">
        <v>-1453037.05</v>
      </c>
      <c r="F12" s="16">
        <f>D12+E12</f>
        <v>18320418.95</v>
      </c>
      <c r="G12" s="16">
        <v>18114076.33</v>
      </c>
      <c r="H12" s="16">
        <v>18114076.33</v>
      </c>
      <c r="I12" s="16">
        <f>F12-G12</f>
        <v>206342.62000000104</v>
      </c>
    </row>
    <row r="13" spans="2:9" ht="12.75">
      <c r="B13" s="13" t="s">
        <v>14</v>
      </c>
      <c r="C13" s="11"/>
      <c r="D13" s="15">
        <v>0</v>
      </c>
      <c r="E13" s="16">
        <v>253602.26</v>
      </c>
      <c r="F13" s="16">
        <f aca="true" t="shared" si="2" ref="F13:F18">D13+E13</f>
        <v>253602.26</v>
      </c>
      <c r="G13" s="16">
        <v>253602.26</v>
      </c>
      <c r="H13" s="16">
        <v>253602.26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5541942</v>
      </c>
      <c r="E14" s="16">
        <v>-211930.88</v>
      </c>
      <c r="F14" s="16">
        <f t="shared" si="2"/>
        <v>5330011.12</v>
      </c>
      <c r="G14" s="16">
        <v>5070473.7</v>
      </c>
      <c r="H14" s="16">
        <v>5070473.7</v>
      </c>
      <c r="I14" s="16">
        <f t="shared" si="3"/>
        <v>259537.41999999993</v>
      </c>
    </row>
    <row r="15" spans="2:9" ht="12.75">
      <c r="B15" s="13" t="s">
        <v>16</v>
      </c>
      <c r="C15" s="11"/>
      <c r="D15" s="15">
        <v>3635416</v>
      </c>
      <c r="E15" s="16">
        <v>-410180.71</v>
      </c>
      <c r="F15" s="16">
        <f t="shared" si="2"/>
        <v>3225235.29</v>
      </c>
      <c r="G15" s="16">
        <v>3208831</v>
      </c>
      <c r="H15" s="16">
        <v>3208831</v>
      </c>
      <c r="I15" s="16">
        <f t="shared" si="3"/>
        <v>16404.290000000037</v>
      </c>
    </row>
    <row r="16" spans="2:9" ht="12.75">
      <c r="B16" s="13" t="s">
        <v>17</v>
      </c>
      <c r="C16" s="11"/>
      <c r="D16" s="15">
        <v>1686660</v>
      </c>
      <c r="E16" s="16">
        <v>445922.38</v>
      </c>
      <c r="F16" s="16">
        <f t="shared" si="2"/>
        <v>2132582.38</v>
      </c>
      <c r="G16" s="16">
        <v>2132582.38</v>
      </c>
      <c r="H16" s="16">
        <v>2132582.38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544840</v>
      </c>
      <c r="E19" s="15">
        <f t="shared" si="4"/>
        <v>1562176.2499999998</v>
      </c>
      <c r="F19" s="15">
        <f t="shared" si="4"/>
        <v>2107016.2499999995</v>
      </c>
      <c r="G19" s="15">
        <f t="shared" si="4"/>
        <v>2048573.1300000001</v>
      </c>
      <c r="H19" s="15">
        <f t="shared" si="4"/>
        <v>1648890.6199999999</v>
      </c>
      <c r="I19" s="15">
        <f t="shared" si="4"/>
        <v>58443.1199999998</v>
      </c>
    </row>
    <row r="20" spans="2:9" ht="12.75">
      <c r="B20" s="13" t="s">
        <v>21</v>
      </c>
      <c r="C20" s="11"/>
      <c r="D20" s="15">
        <v>69380</v>
      </c>
      <c r="E20" s="16">
        <v>1570101.38</v>
      </c>
      <c r="F20" s="15">
        <f aca="true" t="shared" si="5" ref="F20:F28">D20+E20</f>
        <v>1639481.38</v>
      </c>
      <c r="G20" s="16">
        <v>1632397.85</v>
      </c>
      <c r="H20" s="16">
        <v>1339193.46</v>
      </c>
      <c r="I20" s="16">
        <f>F20-G20</f>
        <v>7083.529999999795</v>
      </c>
    </row>
    <row r="21" spans="2:9" ht="12.75">
      <c r="B21" s="13" t="s">
        <v>22</v>
      </c>
      <c r="C21" s="11"/>
      <c r="D21" s="15">
        <v>0</v>
      </c>
      <c r="E21" s="16">
        <v>10638</v>
      </c>
      <c r="F21" s="15">
        <f t="shared" si="5"/>
        <v>10638</v>
      </c>
      <c r="G21" s="16">
        <v>10638</v>
      </c>
      <c r="H21" s="16">
        <v>10638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5000</v>
      </c>
      <c r="E22" s="16">
        <v>-5000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6000</v>
      </c>
      <c r="E23" s="16">
        <v>155887.45</v>
      </c>
      <c r="F23" s="15">
        <f t="shared" si="5"/>
        <v>161887.45</v>
      </c>
      <c r="G23" s="16">
        <v>140066.74</v>
      </c>
      <c r="H23" s="16">
        <v>52484.12</v>
      </c>
      <c r="I23" s="16">
        <f t="shared" si="6"/>
        <v>21820.71000000002</v>
      </c>
    </row>
    <row r="24" spans="2:9" ht="12.75">
      <c r="B24" s="13" t="s">
        <v>25</v>
      </c>
      <c r="C24" s="11"/>
      <c r="D24" s="15">
        <v>52250</v>
      </c>
      <c r="E24" s="16">
        <v>4959.43</v>
      </c>
      <c r="F24" s="15">
        <f t="shared" si="5"/>
        <v>57209.43</v>
      </c>
      <c r="G24" s="16">
        <v>49584.16</v>
      </c>
      <c r="H24" s="16">
        <v>48838.66</v>
      </c>
      <c r="I24" s="16">
        <f t="shared" si="6"/>
        <v>7625.269999999997</v>
      </c>
    </row>
    <row r="25" spans="2:9" ht="12.75">
      <c r="B25" s="13" t="s">
        <v>26</v>
      </c>
      <c r="C25" s="11"/>
      <c r="D25" s="15">
        <v>345000</v>
      </c>
      <c r="E25" s="16">
        <v>-204191.59</v>
      </c>
      <c r="F25" s="15">
        <f t="shared" si="5"/>
        <v>140808.41</v>
      </c>
      <c r="G25" s="16">
        <v>140794.89</v>
      </c>
      <c r="H25" s="16">
        <v>140794.89</v>
      </c>
      <c r="I25" s="16">
        <f t="shared" si="6"/>
        <v>13.519999999989523</v>
      </c>
    </row>
    <row r="26" spans="2:9" ht="12.75">
      <c r="B26" s="13" t="s">
        <v>27</v>
      </c>
      <c r="C26" s="11"/>
      <c r="D26" s="15">
        <v>12750</v>
      </c>
      <c r="E26" s="16">
        <v>12115.78</v>
      </c>
      <c r="F26" s="15">
        <f t="shared" si="5"/>
        <v>24865.78</v>
      </c>
      <c r="G26" s="16">
        <v>24865.7</v>
      </c>
      <c r="H26" s="16">
        <v>24865.7</v>
      </c>
      <c r="I26" s="16">
        <f t="shared" si="6"/>
        <v>0.07999999999810825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54460</v>
      </c>
      <c r="E28" s="16">
        <v>17665.8</v>
      </c>
      <c r="F28" s="15">
        <f t="shared" si="5"/>
        <v>72125.8</v>
      </c>
      <c r="G28" s="16">
        <v>50225.79</v>
      </c>
      <c r="H28" s="16">
        <v>32075.79</v>
      </c>
      <c r="I28" s="16">
        <f t="shared" si="6"/>
        <v>21900.010000000002</v>
      </c>
    </row>
    <row r="29" spans="2:9" ht="12.75">
      <c r="B29" s="3" t="s">
        <v>30</v>
      </c>
      <c r="C29" s="9"/>
      <c r="D29" s="15">
        <f aca="true" t="shared" si="7" ref="D29:I29">SUM(D30:D38)</f>
        <v>4235357</v>
      </c>
      <c r="E29" s="15">
        <f t="shared" si="7"/>
        <v>-36903.72000000009</v>
      </c>
      <c r="F29" s="15">
        <f t="shared" si="7"/>
        <v>4198453.28</v>
      </c>
      <c r="G29" s="15">
        <f t="shared" si="7"/>
        <v>3824636.9000000004</v>
      </c>
      <c r="H29" s="15">
        <f t="shared" si="7"/>
        <v>2999052.71</v>
      </c>
      <c r="I29" s="15">
        <f t="shared" si="7"/>
        <v>373816.3799999999</v>
      </c>
    </row>
    <row r="30" spans="2:9" ht="12.75">
      <c r="B30" s="13" t="s">
        <v>31</v>
      </c>
      <c r="C30" s="11"/>
      <c r="D30" s="15">
        <v>398300</v>
      </c>
      <c r="E30" s="16">
        <v>289968.48</v>
      </c>
      <c r="F30" s="15">
        <f aca="true" t="shared" si="8" ref="F30:F38">D30+E30</f>
        <v>688268.48</v>
      </c>
      <c r="G30" s="16">
        <v>608268.48</v>
      </c>
      <c r="H30" s="16">
        <v>448268.48</v>
      </c>
      <c r="I30" s="16">
        <f t="shared" si="6"/>
        <v>80000</v>
      </c>
    </row>
    <row r="31" spans="2:9" ht="12.75">
      <c r="B31" s="13" t="s">
        <v>32</v>
      </c>
      <c r="C31" s="11"/>
      <c r="D31" s="15">
        <v>9500</v>
      </c>
      <c r="E31" s="16">
        <v>276585.1</v>
      </c>
      <c r="F31" s="15">
        <f t="shared" si="8"/>
        <v>286085.1</v>
      </c>
      <c r="G31" s="16">
        <v>281850.23</v>
      </c>
      <c r="H31" s="16">
        <v>44984.22</v>
      </c>
      <c r="I31" s="16">
        <f t="shared" si="6"/>
        <v>4234.869999999995</v>
      </c>
    </row>
    <row r="32" spans="2:9" ht="12.75">
      <c r="B32" s="13" t="s">
        <v>33</v>
      </c>
      <c r="C32" s="11"/>
      <c r="D32" s="15">
        <v>1115051</v>
      </c>
      <c r="E32" s="16">
        <v>-239313.32</v>
      </c>
      <c r="F32" s="15">
        <f t="shared" si="8"/>
        <v>875737.6799999999</v>
      </c>
      <c r="G32" s="16">
        <v>779438.22</v>
      </c>
      <c r="H32" s="16">
        <v>729445.22</v>
      </c>
      <c r="I32" s="16">
        <f t="shared" si="6"/>
        <v>96299.45999999996</v>
      </c>
    </row>
    <row r="33" spans="2:9" ht="12.75">
      <c r="B33" s="13" t="s">
        <v>34</v>
      </c>
      <c r="C33" s="11"/>
      <c r="D33" s="15">
        <v>225000</v>
      </c>
      <c r="E33" s="16">
        <v>-38003.96</v>
      </c>
      <c r="F33" s="15">
        <f t="shared" si="8"/>
        <v>186996.04</v>
      </c>
      <c r="G33" s="16">
        <v>167489.86</v>
      </c>
      <c r="H33" s="16">
        <v>11892.86</v>
      </c>
      <c r="I33" s="16">
        <f t="shared" si="6"/>
        <v>19506.180000000022</v>
      </c>
    </row>
    <row r="34" spans="2:9" ht="12.75">
      <c r="B34" s="13" t="s">
        <v>35</v>
      </c>
      <c r="C34" s="11"/>
      <c r="D34" s="15">
        <v>76500</v>
      </c>
      <c r="E34" s="16">
        <v>49672.43</v>
      </c>
      <c r="F34" s="15">
        <f t="shared" si="8"/>
        <v>126172.43</v>
      </c>
      <c r="G34" s="16">
        <v>119656.27</v>
      </c>
      <c r="H34" s="16">
        <v>99656.28</v>
      </c>
      <c r="I34" s="16">
        <f t="shared" si="6"/>
        <v>6516.159999999989</v>
      </c>
    </row>
    <row r="35" spans="2:9" ht="12.75">
      <c r="B35" s="13" t="s">
        <v>36</v>
      </c>
      <c r="C35" s="11"/>
      <c r="D35" s="15">
        <v>3500</v>
      </c>
      <c r="E35" s="16">
        <v>6147.47</v>
      </c>
      <c r="F35" s="15">
        <f t="shared" si="8"/>
        <v>9647.470000000001</v>
      </c>
      <c r="G35" s="16">
        <v>9647.47</v>
      </c>
      <c r="H35" s="16">
        <v>9647.47</v>
      </c>
      <c r="I35" s="16">
        <f t="shared" si="6"/>
        <v>0</v>
      </c>
    </row>
    <row r="36" spans="2:9" ht="12.75">
      <c r="B36" s="13" t="s">
        <v>37</v>
      </c>
      <c r="C36" s="11"/>
      <c r="D36" s="15">
        <v>79390</v>
      </c>
      <c r="E36" s="16">
        <v>-72190.98</v>
      </c>
      <c r="F36" s="15">
        <f t="shared" si="8"/>
        <v>7199.020000000004</v>
      </c>
      <c r="G36" s="16">
        <v>7161.52</v>
      </c>
      <c r="H36" s="16">
        <v>7161.52</v>
      </c>
      <c r="I36" s="16">
        <f t="shared" si="6"/>
        <v>37.50000000000364</v>
      </c>
    </row>
    <row r="37" spans="2:9" ht="12.75">
      <c r="B37" s="13" t="s">
        <v>38</v>
      </c>
      <c r="C37" s="11"/>
      <c r="D37" s="15">
        <v>75875</v>
      </c>
      <c r="E37" s="16">
        <v>-66719.93</v>
      </c>
      <c r="F37" s="15">
        <f t="shared" si="8"/>
        <v>9155.070000000007</v>
      </c>
      <c r="G37" s="16">
        <v>9155.02</v>
      </c>
      <c r="H37" s="16">
        <v>9155.02</v>
      </c>
      <c r="I37" s="16">
        <f t="shared" si="6"/>
        <v>0.05000000000654836</v>
      </c>
    </row>
    <row r="38" spans="2:9" ht="12.75">
      <c r="B38" s="13" t="s">
        <v>39</v>
      </c>
      <c r="C38" s="11"/>
      <c r="D38" s="15">
        <v>2252241</v>
      </c>
      <c r="E38" s="16">
        <v>-243049.01</v>
      </c>
      <c r="F38" s="15">
        <f t="shared" si="8"/>
        <v>2009191.99</v>
      </c>
      <c r="G38" s="16">
        <v>1841969.83</v>
      </c>
      <c r="H38" s="16">
        <v>1638841.64</v>
      </c>
      <c r="I38" s="16">
        <f t="shared" si="6"/>
        <v>167222.15999999992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50000</v>
      </c>
      <c r="E49" s="15">
        <f t="shared" si="11"/>
        <v>0</v>
      </c>
      <c r="F49" s="15">
        <f t="shared" si="11"/>
        <v>50000</v>
      </c>
      <c r="G49" s="15">
        <f t="shared" si="11"/>
        <v>0</v>
      </c>
      <c r="H49" s="15">
        <f t="shared" si="11"/>
        <v>0</v>
      </c>
      <c r="I49" s="15">
        <f t="shared" si="11"/>
        <v>50000</v>
      </c>
    </row>
    <row r="50" spans="2:9" ht="12.75">
      <c r="B50" s="13" t="s">
        <v>51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26064.31</v>
      </c>
      <c r="F63" s="15">
        <f>F64+F65+F66+F67+F68+F70+F71</f>
        <v>26064.31</v>
      </c>
      <c r="G63" s="15">
        <f>SUM(G64:G71)</f>
        <v>0</v>
      </c>
      <c r="H63" s="15">
        <f>SUM(H64:H71)</f>
        <v>0</v>
      </c>
      <c r="I63" s="16">
        <f t="shared" si="6"/>
        <v>26064.31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26064.31</v>
      </c>
      <c r="F71" s="15">
        <f t="shared" si="10"/>
        <v>26064.31</v>
      </c>
      <c r="G71" s="16">
        <v>0</v>
      </c>
      <c r="H71" s="16">
        <v>0</v>
      </c>
      <c r="I71" s="16">
        <f t="shared" si="6"/>
        <v>26064.31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29953147</v>
      </c>
      <c r="E85" s="21">
        <f>E86+E104+E94+E114+E124+E134+E138+E147+E151</f>
        <v>347813.44999999995</v>
      </c>
      <c r="F85" s="21">
        <f t="shared" si="12"/>
        <v>30300960.449999996</v>
      </c>
      <c r="G85" s="21">
        <f>G86+G104+G94+G114+G124+G134+G138+G147+G151</f>
        <v>29496959.47</v>
      </c>
      <c r="H85" s="21">
        <f>H86+H104+H94+H114+H124+H134+H138+H147+H151</f>
        <v>28276170.68</v>
      </c>
      <c r="I85" s="21">
        <f t="shared" si="12"/>
        <v>804000.9799999981</v>
      </c>
    </row>
    <row r="86" spans="2:9" ht="12.75">
      <c r="B86" s="3" t="s">
        <v>12</v>
      </c>
      <c r="C86" s="9"/>
      <c r="D86" s="15">
        <f>SUM(D87:D93)</f>
        <v>27707372</v>
      </c>
      <c r="E86" s="15">
        <f>SUM(E87:E93)</f>
        <v>-1375624</v>
      </c>
      <c r="F86" s="15">
        <f>SUM(F87:F93)</f>
        <v>26331747.999999996</v>
      </c>
      <c r="G86" s="15">
        <f>SUM(G87:G93)</f>
        <v>26118037.49</v>
      </c>
      <c r="H86" s="15">
        <f>SUM(H87:H93)</f>
        <v>26118037.49</v>
      </c>
      <c r="I86" s="16">
        <f aca="true" t="shared" si="13" ref="I86:I149">F86-G86</f>
        <v>213710.5099999979</v>
      </c>
    </row>
    <row r="87" spans="2:9" ht="12.75">
      <c r="B87" s="13" t="s">
        <v>13</v>
      </c>
      <c r="C87" s="11"/>
      <c r="D87" s="15">
        <v>19219872</v>
      </c>
      <c r="E87" s="16">
        <v>-1199384.59</v>
      </c>
      <c r="F87" s="15">
        <f aca="true" t="shared" si="14" ref="F87:F103">D87+E87</f>
        <v>18020487.41</v>
      </c>
      <c r="G87" s="16">
        <v>17824219.75</v>
      </c>
      <c r="H87" s="16">
        <v>17824219.75</v>
      </c>
      <c r="I87" s="16">
        <f t="shared" si="13"/>
        <v>196267.66000000015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3229756</v>
      </c>
      <c r="E89" s="16">
        <v>-242328.6</v>
      </c>
      <c r="F89" s="15">
        <f t="shared" si="14"/>
        <v>2987427.4</v>
      </c>
      <c r="G89" s="16">
        <v>2986388.7</v>
      </c>
      <c r="H89" s="16">
        <v>2986388.7</v>
      </c>
      <c r="I89" s="16">
        <f t="shared" si="13"/>
        <v>1038.6999999997206</v>
      </c>
    </row>
    <row r="90" spans="2:9" ht="12.75">
      <c r="B90" s="13" t="s">
        <v>16</v>
      </c>
      <c r="C90" s="11"/>
      <c r="D90" s="15">
        <v>3571084</v>
      </c>
      <c r="E90" s="16">
        <v>-379833.19</v>
      </c>
      <c r="F90" s="15">
        <f t="shared" si="14"/>
        <v>3191250.81</v>
      </c>
      <c r="G90" s="16">
        <v>3174846.66</v>
      </c>
      <c r="H90" s="16">
        <v>3174846.66</v>
      </c>
      <c r="I90" s="16">
        <f t="shared" si="13"/>
        <v>16404.149999999907</v>
      </c>
    </row>
    <row r="91" spans="2:9" ht="12.75">
      <c r="B91" s="13" t="s">
        <v>17</v>
      </c>
      <c r="C91" s="11"/>
      <c r="D91" s="15">
        <v>1686660</v>
      </c>
      <c r="E91" s="16">
        <v>445922.38</v>
      </c>
      <c r="F91" s="15">
        <f t="shared" si="14"/>
        <v>2132582.38</v>
      </c>
      <c r="G91" s="16">
        <v>2132582.38</v>
      </c>
      <c r="H91" s="16">
        <v>2132582.38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544840</v>
      </c>
      <c r="E94" s="15">
        <f>SUM(E95:E103)</f>
        <v>337739.00000000006</v>
      </c>
      <c r="F94" s="15">
        <f>SUM(F95:F103)</f>
        <v>882579.0000000002</v>
      </c>
      <c r="G94" s="15">
        <f>SUM(G95:G103)</f>
        <v>824728.8600000001</v>
      </c>
      <c r="H94" s="15">
        <f>SUM(H95:H103)</f>
        <v>424016.89</v>
      </c>
      <c r="I94" s="16">
        <f t="shared" si="13"/>
        <v>57850.14000000013</v>
      </c>
    </row>
    <row r="95" spans="2:9" ht="12.75">
      <c r="B95" s="13" t="s">
        <v>21</v>
      </c>
      <c r="C95" s="11"/>
      <c r="D95" s="15">
        <v>62928</v>
      </c>
      <c r="E95" s="16">
        <v>347293.12</v>
      </c>
      <c r="F95" s="15">
        <f t="shared" si="14"/>
        <v>410221.12</v>
      </c>
      <c r="G95" s="16">
        <v>403730.57</v>
      </c>
      <c r="H95" s="16">
        <v>109496.74</v>
      </c>
      <c r="I95" s="16">
        <f t="shared" si="13"/>
        <v>6490.549999999988</v>
      </c>
    </row>
    <row r="96" spans="2:9" ht="12.75">
      <c r="B96" s="13" t="s">
        <v>22</v>
      </c>
      <c r="C96" s="11"/>
      <c r="D96" s="15">
        <v>0</v>
      </c>
      <c r="E96" s="16">
        <v>10638</v>
      </c>
      <c r="F96" s="15">
        <f t="shared" si="14"/>
        <v>10638</v>
      </c>
      <c r="G96" s="16">
        <v>10638</v>
      </c>
      <c r="H96" s="16">
        <v>10638</v>
      </c>
      <c r="I96" s="16">
        <f t="shared" si="13"/>
        <v>0</v>
      </c>
    </row>
    <row r="97" spans="2:9" ht="12.75">
      <c r="B97" s="13" t="s">
        <v>23</v>
      </c>
      <c r="C97" s="11"/>
      <c r="D97" s="15">
        <v>5000</v>
      </c>
      <c r="E97" s="16">
        <v>-5000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6000</v>
      </c>
      <c r="E98" s="16">
        <v>155887.45</v>
      </c>
      <c r="F98" s="15">
        <f t="shared" si="14"/>
        <v>161887.45</v>
      </c>
      <c r="G98" s="16">
        <v>140066.75</v>
      </c>
      <c r="H98" s="16">
        <v>52484.11</v>
      </c>
      <c r="I98" s="16">
        <f t="shared" si="13"/>
        <v>21820.70000000001</v>
      </c>
    </row>
    <row r="99" spans="2:9" ht="12.75">
      <c r="B99" s="13" t="s">
        <v>25</v>
      </c>
      <c r="C99" s="11"/>
      <c r="D99" s="15">
        <v>52250</v>
      </c>
      <c r="E99" s="16">
        <v>4959.43</v>
      </c>
      <c r="F99" s="15">
        <f t="shared" si="14"/>
        <v>57209.43</v>
      </c>
      <c r="G99" s="16">
        <v>49584.15</v>
      </c>
      <c r="H99" s="16">
        <v>48838.65</v>
      </c>
      <c r="I99" s="16">
        <f t="shared" si="13"/>
        <v>7625.279999999999</v>
      </c>
    </row>
    <row r="100" spans="2:9" ht="12.75">
      <c r="B100" s="13" t="s">
        <v>26</v>
      </c>
      <c r="C100" s="11"/>
      <c r="D100" s="15">
        <v>351452</v>
      </c>
      <c r="E100" s="16">
        <v>-210643.59</v>
      </c>
      <c r="F100" s="15">
        <f t="shared" si="14"/>
        <v>140808.41</v>
      </c>
      <c r="G100" s="16">
        <v>140794.9</v>
      </c>
      <c r="H100" s="16">
        <v>140794.9</v>
      </c>
      <c r="I100" s="16">
        <f t="shared" si="13"/>
        <v>13.510000000009313</v>
      </c>
    </row>
    <row r="101" spans="2:9" ht="12.75">
      <c r="B101" s="13" t="s">
        <v>27</v>
      </c>
      <c r="C101" s="11"/>
      <c r="D101" s="15">
        <v>12750</v>
      </c>
      <c r="E101" s="16">
        <v>12115.78</v>
      </c>
      <c r="F101" s="15">
        <f t="shared" si="14"/>
        <v>24865.78</v>
      </c>
      <c r="G101" s="16">
        <v>24865.7</v>
      </c>
      <c r="H101" s="16">
        <v>24865.7</v>
      </c>
      <c r="I101" s="16">
        <f t="shared" si="13"/>
        <v>0.07999999999810825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54460</v>
      </c>
      <c r="E103" s="16">
        <v>22488.81</v>
      </c>
      <c r="F103" s="15">
        <f t="shared" si="14"/>
        <v>76948.81</v>
      </c>
      <c r="G103" s="16">
        <v>55048.79</v>
      </c>
      <c r="H103" s="16">
        <v>36898.79</v>
      </c>
      <c r="I103" s="16">
        <f t="shared" si="13"/>
        <v>21900.019999999997</v>
      </c>
    </row>
    <row r="104" spans="2:9" ht="12.75">
      <c r="B104" s="3" t="s">
        <v>30</v>
      </c>
      <c r="C104" s="9"/>
      <c r="D104" s="15">
        <f>SUM(D105:D113)</f>
        <v>1700935</v>
      </c>
      <c r="E104" s="15">
        <f>SUM(E105:E113)</f>
        <v>1112041.15</v>
      </c>
      <c r="F104" s="15">
        <f>SUM(F105:F113)</f>
        <v>2812976.15</v>
      </c>
      <c r="G104" s="15">
        <f>SUM(G105:G113)</f>
        <v>2480524.8</v>
      </c>
      <c r="H104" s="15">
        <f>SUM(H105:H113)</f>
        <v>1660447.98</v>
      </c>
      <c r="I104" s="16">
        <f t="shared" si="13"/>
        <v>332451.3500000001</v>
      </c>
    </row>
    <row r="105" spans="2:9" ht="12.75">
      <c r="B105" s="13" t="s">
        <v>31</v>
      </c>
      <c r="C105" s="11"/>
      <c r="D105" s="15">
        <v>728300</v>
      </c>
      <c r="E105" s="16">
        <v>-40031.52</v>
      </c>
      <c r="F105" s="16">
        <f>D105+E105</f>
        <v>688268.48</v>
      </c>
      <c r="G105" s="16">
        <v>608268.48</v>
      </c>
      <c r="H105" s="16">
        <v>448268.48</v>
      </c>
      <c r="I105" s="16">
        <f t="shared" si="13"/>
        <v>80000</v>
      </c>
    </row>
    <row r="106" spans="2:9" ht="12.75">
      <c r="B106" s="13" t="s">
        <v>32</v>
      </c>
      <c r="C106" s="11"/>
      <c r="D106" s="15">
        <v>79426.22</v>
      </c>
      <c r="E106" s="16">
        <v>206658.88</v>
      </c>
      <c r="F106" s="16">
        <f aca="true" t="shared" si="15" ref="F106:F113">D106+E106</f>
        <v>286085.1</v>
      </c>
      <c r="G106" s="16">
        <v>281850.23</v>
      </c>
      <c r="H106" s="16">
        <v>44984.22</v>
      </c>
      <c r="I106" s="16">
        <f t="shared" si="13"/>
        <v>4234.869999999995</v>
      </c>
    </row>
    <row r="107" spans="2:9" ht="12.75">
      <c r="B107" s="13" t="s">
        <v>33</v>
      </c>
      <c r="C107" s="11"/>
      <c r="D107" s="15">
        <v>724693.78</v>
      </c>
      <c r="E107" s="16">
        <v>84979.42</v>
      </c>
      <c r="F107" s="16">
        <f t="shared" si="15"/>
        <v>809673.2000000001</v>
      </c>
      <c r="G107" s="16">
        <v>748222.63</v>
      </c>
      <c r="H107" s="16">
        <v>698229.63</v>
      </c>
      <c r="I107" s="16">
        <f t="shared" si="13"/>
        <v>61450.570000000065</v>
      </c>
    </row>
    <row r="108" spans="2:9" ht="12.75">
      <c r="B108" s="13" t="s">
        <v>34</v>
      </c>
      <c r="C108" s="11"/>
      <c r="D108" s="15">
        <v>0</v>
      </c>
      <c r="E108" s="16">
        <v>186996.04</v>
      </c>
      <c r="F108" s="16">
        <f t="shared" si="15"/>
        <v>186996.04</v>
      </c>
      <c r="G108" s="16">
        <v>167489.86</v>
      </c>
      <c r="H108" s="16">
        <v>11892.86</v>
      </c>
      <c r="I108" s="16">
        <f t="shared" si="13"/>
        <v>19506.180000000022</v>
      </c>
    </row>
    <row r="109" spans="2:9" ht="12.75">
      <c r="B109" s="13" t="s">
        <v>35</v>
      </c>
      <c r="C109" s="11"/>
      <c r="D109" s="15">
        <v>6500</v>
      </c>
      <c r="E109" s="16">
        <v>112574.18</v>
      </c>
      <c r="F109" s="16">
        <f t="shared" si="15"/>
        <v>119074.18</v>
      </c>
      <c r="G109" s="16">
        <v>119074.17</v>
      </c>
      <c r="H109" s="16">
        <v>99074.17</v>
      </c>
      <c r="I109" s="16">
        <f t="shared" si="13"/>
        <v>0.00999999999476131</v>
      </c>
    </row>
    <row r="110" spans="2:9" ht="12.75">
      <c r="B110" s="13" t="s">
        <v>36</v>
      </c>
      <c r="C110" s="11"/>
      <c r="D110" s="15">
        <v>3500</v>
      </c>
      <c r="E110" s="16">
        <v>6147.47</v>
      </c>
      <c r="F110" s="16">
        <f t="shared" si="15"/>
        <v>9647.470000000001</v>
      </c>
      <c r="G110" s="16">
        <v>9647.47</v>
      </c>
      <c r="H110" s="16">
        <v>9647.47</v>
      </c>
      <c r="I110" s="16">
        <f t="shared" si="13"/>
        <v>0</v>
      </c>
    </row>
    <row r="111" spans="2:9" ht="12.75">
      <c r="B111" s="13" t="s">
        <v>37</v>
      </c>
      <c r="C111" s="11"/>
      <c r="D111" s="15">
        <v>79390</v>
      </c>
      <c r="E111" s="16">
        <v>-72190.99</v>
      </c>
      <c r="F111" s="16">
        <f t="shared" si="15"/>
        <v>7199.009999999995</v>
      </c>
      <c r="G111" s="16">
        <v>7161.51</v>
      </c>
      <c r="H111" s="16">
        <v>7161.51</v>
      </c>
      <c r="I111" s="16">
        <f t="shared" si="13"/>
        <v>37.49999999999454</v>
      </c>
    </row>
    <row r="112" spans="2:9" ht="12.75">
      <c r="B112" s="13" t="s">
        <v>38</v>
      </c>
      <c r="C112" s="11"/>
      <c r="D112" s="15">
        <v>75875</v>
      </c>
      <c r="E112" s="16">
        <v>-66719.94</v>
      </c>
      <c r="F112" s="16">
        <f t="shared" si="15"/>
        <v>9155.059999999998</v>
      </c>
      <c r="G112" s="16">
        <v>9154.99</v>
      </c>
      <c r="H112" s="16">
        <v>9154.99</v>
      </c>
      <c r="I112" s="16">
        <f t="shared" si="13"/>
        <v>0.06999999999788997</v>
      </c>
    </row>
    <row r="113" spans="2:9" ht="12.75">
      <c r="B113" s="13" t="s">
        <v>39</v>
      </c>
      <c r="C113" s="11"/>
      <c r="D113" s="15">
        <v>3250</v>
      </c>
      <c r="E113" s="16">
        <v>693627.61</v>
      </c>
      <c r="F113" s="16">
        <f t="shared" si="15"/>
        <v>696877.61</v>
      </c>
      <c r="G113" s="16">
        <v>529655.46</v>
      </c>
      <c r="H113" s="16">
        <v>332034.65</v>
      </c>
      <c r="I113" s="16">
        <f t="shared" si="13"/>
        <v>167222.15000000002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73668.32</v>
      </c>
      <c r="F124" s="15">
        <f>SUM(F125:F133)</f>
        <v>73668.32</v>
      </c>
      <c r="G124" s="15">
        <f>SUM(G125:G133)</f>
        <v>73668.32</v>
      </c>
      <c r="H124" s="15">
        <f>SUM(H125:H133)</f>
        <v>73668.32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52226.4</v>
      </c>
      <c r="F125" s="16">
        <f>D125+E125</f>
        <v>52226.4</v>
      </c>
      <c r="G125" s="16">
        <v>52226.4</v>
      </c>
      <c r="H125" s="16">
        <v>52226.4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21441.92</v>
      </c>
      <c r="F126" s="16">
        <f aca="true" t="shared" si="17" ref="F126:F133">D126+E126</f>
        <v>21441.92</v>
      </c>
      <c r="G126" s="16">
        <v>21441.92</v>
      </c>
      <c r="H126" s="16">
        <v>21441.92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199988.98</v>
      </c>
      <c r="F138" s="15">
        <f>F139+F140+F141+F142+F143+F145+F146</f>
        <v>199988.98</v>
      </c>
      <c r="G138" s="15">
        <f>SUM(G139:G146)</f>
        <v>0</v>
      </c>
      <c r="H138" s="15">
        <f>SUM(H139:H146)</f>
        <v>0</v>
      </c>
      <c r="I138" s="16">
        <f t="shared" si="13"/>
        <v>199988.98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199988.98</v>
      </c>
      <c r="F146" s="16">
        <f t="shared" si="18"/>
        <v>199988.98</v>
      </c>
      <c r="G146" s="16">
        <v>0</v>
      </c>
      <c r="H146" s="16">
        <v>0</v>
      </c>
      <c r="I146" s="16">
        <f t="shared" si="13"/>
        <v>199988.98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65420818</v>
      </c>
      <c r="E160" s="14">
        <f t="shared" si="21"/>
        <v>523526.28999999963</v>
      </c>
      <c r="F160" s="14">
        <f t="shared" si="21"/>
        <v>65944344.29</v>
      </c>
      <c r="G160" s="14">
        <f t="shared" si="21"/>
        <v>64149735.169999994</v>
      </c>
      <c r="H160" s="14">
        <f t="shared" si="21"/>
        <v>61703679.68</v>
      </c>
      <c r="I160" s="14">
        <f t="shared" si="21"/>
        <v>1794609.1199999987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2016-12-20T19:53:14Z</cp:lastPrinted>
  <dcterms:created xsi:type="dcterms:W3CDTF">2016-10-11T20:25:15Z</dcterms:created>
  <dcterms:modified xsi:type="dcterms:W3CDTF">2021-01-21T00:00:01Z</dcterms:modified>
  <cp:category/>
  <cp:version/>
  <cp:contentType/>
  <cp:contentStatus/>
</cp:coreProperties>
</file>